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<sst xmlns="http://schemas.openxmlformats.org/spreadsheetml/2006/main" count="29" uniqueCount="27">
  <si>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Outrigger </t>
  </si>
  <si>
    <t>Load KG</t>
  </si>
  <si>
    <t>500x500</t>
  </si>
  <si>
    <t>600x600</t>
  </si>
  <si>
    <t>800x800</t>
  </si>
  <si>
    <t>1000x1000</t>
  </si>
  <si>
    <t xml:space="preserve">Outrigger Load using spreader pads (kg/cm2) </t>
  </si>
  <si>
    <t>Boom Length Calculator</t>
  </si>
  <si>
    <t>Radius (m)</t>
  </si>
  <si>
    <t>Lift Height (m)</t>
  </si>
  <si>
    <t>a2 x b2 =</t>
  </si>
  <si>
    <t>Boom Length (m)</t>
  </si>
  <si>
    <t>Opposite/Adjacent</t>
  </si>
  <si>
    <t>Inverse Tangent</t>
  </si>
  <si>
    <t>Boom Angle °</t>
  </si>
  <si>
    <t xml:space="preserve">Spreader Plate kg/cm2 calculator:              </t>
  </si>
  <si>
    <t>Pressure Conversion Calculator</t>
  </si>
  <si>
    <t>kgs/cm2</t>
  </si>
  <si>
    <t>Kpa</t>
  </si>
  <si>
    <t>kN/m2</t>
  </si>
  <si>
    <t>N/cm2</t>
  </si>
  <si>
    <t xml:space="preserve">psi </t>
  </si>
  <si>
    <t>dyn/cm2</t>
  </si>
  <si>
    <t>Note: All data in the above tables is for general guidance purposes only.</t>
  </si>
  <si>
    <t>Please consult a structural engineer for specific help and advice.</t>
  </si>
  <si>
    <t>bar (daN/cm2)</t>
  </si>
  <si>
    <t>Tracked Access Limited: Crane &amp; Spider Calculators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</si>
</sst>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Eurostile"/>
      <family val="2"/>
    </font>
    <font>
      <b/>
      <sz val="10"/>
      <color indexed="10"/>
      <name val="Eurostile"/>
      <family val="2"/>
    </font>
    <font>
      <sz val="10"/>
      <color indexed="10"/>
      <name val="Eurostile"/>
      <family val="2"/>
    </font>
    <font>
      <sz val="11"/>
      <name val="Eurostile Bold"/>
      <family val="2"/>
    </font>
    <font>
      <b/>
      <sz val="10"/>
      <color indexed="10"/>
      <name val="Arial"/>
      <family val="0"/>
    </font>
    <font>
      <b/>
      <sz val="11"/>
      <color indexed="8"/>
      <name val="Eurostile"/>
      <family val="2"/>
    </font>
    <font>
      <sz val="10"/>
      <color indexed="10"/>
      <name val="Arial"/>
      <family val="0"/>
    </font>
    <font>
      <b/>
      <sz val="11"/>
      <color indexed="8"/>
      <name val="Eurostile Bold"/>
      <family val="2"/>
    </font>
    <font>
      <b/>
      <sz val="10"/>
      <color indexed="8"/>
      <name val="Eurostile"/>
      <family val="2"/>
    </font>
    <font>
      <b/>
      <sz val="12"/>
      <name val="Eurostil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Eurostile"/>
      <family val="2"/>
    </font>
    <font>
      <b/>
      <i/>
      <sz val="10"/>
      <name val="Eurostile"/>
      <family val="2"/>
    </font>
    <font>
      <b/>
      <sz val="10"/>
      <name val="Arial"/>
      <family val="2"/>
    </font>
    <font>
      <b/>
      <sz val="10"/>
      <color indexed="8"/>
      <name val="Eurostile Bold"/>
      <family val="2"/>
    </font>
    <font>
      <b/>
      <sz val="10"/>
      <color indexed="10"/>
      <name val="Eurostile Bold"/>
      <family val="2"/>
    </font>
    <font>
      <b/>
      <sz val="10"/>
      <name val="Eurostile Bold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6" fillId="2" borderId="1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6" fillId="2" borderId="3" xfId="0" applyNumberFormat="1" applyFont="1" applyFill="1" applyBorder="1" applyAlignment="1" applyProtection="1">
      <alignment/>
      <protection/>
    </xf>
    <xf numFmtId="2" fontId="6" fillId="2" borderId="4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169" fontId="10" fillId="2" borderId="1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2" fontId="8" fillId="0" borderId="9" xfId="0" applyNumberFormat="1" applyFont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11" fillId="2" borderId="1" xfId="0" applyFont="1" applyFill="1" applyBorder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2" fontId="10" fillId="2" borderId="4" xfId="0" applyNumberFormat="1" applyFont="1" applyFill="1" applyBorder="1" applyAlignment="1" applyProtection="1">
      <alignment/>
      <protection/>
    </xf>
    <xf numFmtId="2" fontId="10" fillId="2" borderId="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2" fontId="0" fillId="0" borderId="4" xfId="0" applyNumberFormat="1" applyFont="1" applyBorder="1" applyAlignment="1">
      <alignment/>
    </xf>
    <xf numFmtId="3" fontId="8" fillId="0" borderId="9" xfId="0" applyNumberFormat="1" applyFont="1" applyFill="1" applyBorder="1" applyAlignment="1" applyProtection="1">
      <alignment/>
      <protection locked="0"/>
    </xf>
    <xf numFmtId="0" fontId="16" fillId="0" borderId="12" xfId="0" applyFont="1" applyBorder="1" applyAlignment="1">
      <alignment/>
    </xf>
    <xf numFmtId="0" fontId="17" fillId="0" borderId="0" xfId="0" applyFont="1" applyAlignment="1">
      <alignment/>
    </xf>
    <xf numFmtId="2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2" fontId="9" fillId="2" borderId="2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9" fillId="2" borderId="1" xfId="0" applyFont="1" applyFill="1" applyBorder="1" applyAlignment="1" applyProtection="1">
      <alignment horizontal="right" vertical="center"/>
      <protection/>
    </xf>
    <xf numFmtId="2" fontId="20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 applyProtection="1">
      <alignment horizontal="right" vertical="center"/>
      <protection/>
    </xf>
    <xf numFmtId="2" fontId="21" fillId="2" borderId="1" xfId="0" applyNumberFormat="1" applyFont="1" applyFill="1" applyBorder="1" applyAlignment="1" applyProtection="1">
      <alignment horizontal="right" vertical="center"/>
      <protection/>
    </xf>
    <xf numFmtId="2" fontId="14" fillId="2" borderId="1" xfId="0" applyNumberFormat="1" applyFont="1" applyFill="1" applyBorder="1" applyAlignment="1" applyProtection="1">
      <alignment horizontal="right" vertical="center"/>
      <protection/>
    </xf>
    <xf numFmtId="2" fontId="1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 applyProtection="1">
      <alignment horizontal="right" vertical="center"/>
      <protection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15" fillId="2" borderId="1" xfId="0" applyNumberFormat="1" applyFont="1" applyFill="1" applyBorder="1" applyAlignment="1" applyProtection="1">
      <alignment horizontal="right" vertical="center"/>
      <protection/>
    </xf>
    <xf numFmtId="2" fontId="18" fillId="2" borderId="1" xfId="0" applyNumberFormat="1" applyFont="1" applyFill="1" applyBorder="1" applyAlignment="1" applyProtection="1">
      <alignment horizontal="right" vertical="center"/>
      <protection/>
    </xf>
    <xf numFmtId="2" fontId="8" fillId="0" borderId="1" xfId="0" applyNumberFormat="1" applyFont="1" applyFill="1" applyBorder="1" applyAlignment="1" applyProtection="1">
      <alignment horizontal="right" vertical="center"/>
      <protection/>
    </xf>
    <xf numFmtId="2" fontId="18" fillId="0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 applyProtection="1">
      <alignment horizontal="right" vertical="center"/>
      <protection/>
    </xf>
    <xf numFmtId="4" fontId="12" fillId="2" borderId="1" xfId="0" applyNumberFormat="1" applyFont="1" applyFill="1" applyBorder="1" applyAlignment="1" applyProtection="1">
      <alignment horizontal="right" vertical="center"/>
      <protection/>
    </xf>
    <xf numFmtId="2" fontId="12" fillId="2" borderId="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1028700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0500"/>
          <a:ext cx="1028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8.57421875" style="0" hidden="1" customWidth="1"/>
    <col min="5" max="5" width="15.7109375" style="0" customWidth="1"/>
    <col min="6" max="6" width="16.57421875" style="0" hidden="1" customWidth="1"/>
    <col min="7" max="7" width="14.140625" style="0" hidden="1" customWidth="1"/>
    <col min="8" max="8" width="15.7109375" style="0" customWidth="1"/>
    <col min="9" max="9" width="12.7109375" style="0" customWidth="1"/>
    <col min="10" max="11" width="15.7109375" style="0" customWidth="1"/>
  </cols>
  <sheetData>
    <row r="1" ht="15">
      <c r="B1" s="30" t="s">
        <v>26</v>
      </c>
    </row>
    <row r="4" spans="2:9" ht="14.25">
      <c r="B4" s="4" t="s">
        <v>7</v>
      </c>
      <c r="C4" s="5"/>
      <c r="D4" s="5"/>
      <c r="E4" s="5"/>
      <c r="F4" s="5"/>
      <c r="G4" s="6"/>
      <c r="H4" s="7"/>
      <c r="I4" s="1"/>
    </row>
    <row r="5" spans="2:9" ht="13.5" thickBot="1">
      <c r="B5" s="42" t="s">
        <v>8</v>
      </c>
      <c r="C5" s="42" t="s">
        <v>9</v>
      </c>
      <c r="D5" s="43" t="s">
        <v>10</v>
      </c>
      <c r="E5" s="43" t="s">
        <v>11</v>
      </c>
      <c r="F5" s="43" t="s">
        <v>12</v>
      </c>
      <c r="G5" s="43" t="s">
        <v>13</v>
      </c>
      <c r="H5" s="43" t="s">
        <v>14</v>
      </c>
      <c r="I5" s="1"/>
    </row>
    <row r="6" spans="2:9" ht="14.25" thickBot="1" thickTop="1">
      <c r="B6" s="21">
        <v>5</v>
      </c>
      <c r="C6" s="21">
        <v>1</v>
      </c>
      <c r="D6" s="34">
        <f>B6*B6+C6*C6</f>
        <v>26</v>
      </c>
      <c r="E6" s="18">
        <f>SQRT(D6)</f>
        <v>5.0990195135927845</v>
      </c>
      <c r="F6" s="19">
        <f>C6/B6</f>
        <v>0.2</v>
      </c>
      <c r="G6" s="18">
        <f>ATAN(F6)</f>
        <v>0.19739555984988078</v>
      </c>
      <c r="H6" s="20">
        <f>DEGREES(G6)</f>
        <v>11.309932474020215</v>
      </c>
      <c r="I6" s="1"/>
    </row>
    <row r="7" spans="2:9" ht="14.25" thickBot="1" thickTop="1">
      <c r="B7" s="21">
        <v>10</v>
      </c>
      <c r="C7" s="21">
        <v>5</v>
      </c>
      <c r="D7" s="34">
        <f>B7*B7+C7*C7</f>
        <v>125</v>
      </c>
      <c r="E7" s="18">
        <f>SQRT(D7)</f>
        <v>11.180339887498949</v>
      </c>
      <c r="F7" s="19">
        <f>C7/B7</f>
        <v>0.5</v>
      </c>
      <c r="G7" s="18">
        <f>ATAN(F7)</f>
        <v>0.4636476090008061</v>
      </c>
      <c r="H7" s="20">
        <f>DEGREES(G7)</f>
        <v>26.56505117707799</v>
      </c>
      <c r="I7" s="1"/>
    </row>
    <row r="8" spans="2:9" ht="14.25" thickBot="1" thickTop="1">
      <c r="B8" s="21">
        <v>15</v>
      </c>
      <c r="C8" s="21">
        <v>10</v>
      </c>
      <c r="D8" s="34">
        <f>B8*B8+C8*C8</f>
        <v>325</v>
      </c>
      <c r="E8" s="18">
        <f>SQRT(D8)</f>
        <v>18.027756377319946</v>
      </c>
      <c r="F8" s="19">
        <f>C8/B8</f>
        <v>0.6666666666666666</v>
      </c>
      <c r="G8" s="18">
        <f>ATAN(F8)</f>
        <v>0.5880026035475675</v>
      </c>
      <c r="H8" s="20">
        <f>DEGREES(G8)</f>
        <v>33.690067525979785</v>
      </c>
      <c r="I8" s="1"/>
    </row>
    <row r="9" spans="2:9" ht="13.5" thickTop="1">
      <c r="B9" s="26"/>
      <c r="C9" s="26"/>
      <c r="D9" s="27"/>
      <c r="E9" s="38"/>
      <c r="F9" s="39"/>
      <c r="G9" s="38"/>
      <c r="H9" s="40"/>
      <c r="I9" s="1"/>
    </row>
    <row r="11" spans="2:9" ht="14.25">
      <c r="B11" s="41" t="s">
        <v>15</v>
      </c>
      <c r="C11" s="8"/>
      <c r="D11" s="9"/>
      <c r="E11" s="2"/>
      <c r="F11" s="3"/>
      <c r="H11" s="16"/>
      <c r="I11" s="14"/>
    </row>
    <row r="12" spans="2:16" ht="12.75">
      <c r="B12" s="13" t="s">
        <v>0</v>
      </c>
      <c r="C12" s="11" t="s">
        <v>6</v>
      </c>
      <c r="D12" s="10"/>
      <c r="E12" s="13"/>
      <c r="F12" s="13"/>
      <c r="H12" s="17"/>
      <c r="I12" s="7"/>
      <c r="P12" s="15"/>
    </row>
    <row r="13" spans="2:9" ht="13.5" thickBot="1">
      <c r="B13" s="22" t="s">
        <v>1</v>
      </c>
      <c r="C13" s="11" t="s">
        <v>2</v>
      </c>
      <c r="D13" s="10" t="s">
        <v>3</v>
      </c>
      <c r="E13" s="10" t="s">
        <v>3</v>
      </c>
      <c r="F13" s="10" t="s">
        <v>5</v>
      </c>
      <c r="G13" s="36"/>
      <c r="H13" s="10" t="s">
        <v>4</v>
      </c>
      <c r="I13" s="12" t="s">
        <v>5</v>
      </c>
    </row>
    <row r="14" spans="2:9" ht="14.25" thickBot="1" thickTop="1">
      <c r="B14" s="35">
        <v>2856</v>
      </c>
      <c r="C14" s="31">
        <f>B14/2500</f>
        <v>1.1424</v>
      </c>
      <c r="D14" s="32">
        <f>B14/3600</f>
        <v>0.7933333333333333</v>
      </c>
      <c r="E14" s="32">
        <f>B14/3600</f>
        <v>0.7933333333333333</v>
      </c>
      <c r="F14" s="32">
        <f>B14/10000</f>
        <v>0.2856</v>
      </c>
      <c r="G14" s="33"/>
      <c r="H14" s="32">
        <f>B14/6400</f>
        <v>0.44625</v>
      </c>
      <c r="I14" s="32">
        <f>B14/10000</f>
        <v>0.2856</v>
      </c>
    </row>
    <row r="15" spans="2:9" ht="13.5" thickTop="1">
      <c r="B15" s="23"/>
      <c r="C15" s="3"/>
      <c r="D15" s="3"/>
      <c r="E15" s="3"/>
      <c r="F15" s="3"/>
      <c r="G15" s="24"/>
      <c r="H15" s="3"/>
      <c r="I15" s="3"/>
    </row>
    <row r="16" spans="2:9" s="25" customFormat="1" ht="12.75">
      <c r="B16" s="23"/>
      <c r="C16" s="3"/>
      <c r="D16" s="3"/>
      <c r="E16" s="3"/>
      <c r="F16" s="3"/>
      <c r="G16" s="24"/>
      <c r="H16" s="3"/>
      <c r="I16" s="3"/>
    </row>
    <row r="17" spans="2:11" s="25" customFormat="1" ht="14.25">
      <c r="B17" s="28" t="s">
        <v>16</v>
      </c>
      <c r="C17" s="29"/>
      <c r="D17" s="8"/>
      <c r="E17" s="8"/>
      <c r="F17" s="8"/>
      <c r="G17" s="6"/>
      <c r="H17" s="8"/>
      <c r="I17" s="8"/>
      <c r="J17" s="6"/>
      <c r="K17" s="7"/>
    </row>
    <row r="18" spans="2:11" s="25" customFormat="1" ht="12.75">
      <c r="B18" s="44" t="s">
        <v>17</v>
      </c>
      <c r="C18" s="44" t="s">
        <v>18</v>
      </c>
      <c r="D18" s="45"/>
      <c r="E18" s="44" t="s">
        <v>19</v>
      </c>
      <c r="F18" s="45"/>
      <c r="G18" s="46"/>
      <c r="H18" s="47" t="s">
        <v>20</v>
      </c>
      <c r="I18" s="47" t="s">
        <v>21</v>
      </c>
      <c r="J18" s="47" t="s">
        <v>25</v>
      </c>
      <c r="K18" s="48" t="s">
        <v>22</v>
      </c>
    </row>
    <row r="19" spans="2:11" s="25" customFormat="1" ht="12.75">
      <c r="B19" s="49">
        <v>1</v>
      </c>
      <c r="C19" s="49">
        <f>B19*98.0665</f>
        <v>98.0665</v>
      </c>
      <c r="D19" s="49">
        <f>C19*98.0665</f>
        <v>9617.038422250002</v>
      </c>
      <c r="E19" s="49">
        <f>B19*98.0665</f>
        <v>98.0665</v>
      </c>
      <c r="F19" s="50"/>
      <c r="G19" s="51"/>
      <c r="H19" s="49">
        <f>B19*9.80665</f>
        <v>9.80665</v>
      </c>
      <c r="I19" s="49">
        <f>B19*14.223</f>
        <v>14.223</v>
      </c>
      <c r="J19" s="49">
        <f>B19*0.980665</f>
        <v>0.980665</v>
      </c>
      <c r="K19" s="52">
        <f>B19*980665</f>
        <v>980665</v>
      </c>
    </row>
    <row r="20" spans="2:11" s="25" customFormat="1" ht="12.75">
      <c r="B20" s="53">
        <v>1</v>
      </c>
      <c r="C20" s="54">
        <f>B20*98.0665</f>
        <v>98.0665</v>
      </c>
      <c r="D20" s="50"/>
      <c r="E20" s="55">
        <f>B20*98.0665</f>
        <v>98.0665</v>
      </c>
      <c r="F20" s="56"/>
      <c r="G20" s="57"/>
      <c r="H20" s="55">
        <f>B20*9.80665</f>
        <v>9.80665</v>
      </c>
      <c r="I20" s="55">
        <f>B20*14.223</f>
        <v>14.223</v>
      </c>
      <c r="J20" s="55">
        <f>B20*0.980665</f>
        <v>0.980665</v>
      </c>
      <c r="K20" s="58">
        <f>B20*980665</f>
        <v>980665</v>
      </c>
    </row>
    <row r="21" spans="2:11" s="25" customFormat="1" ht="12.75">
      <c r="B21" s="59">
        <f>J21*1.019716</f>
        <v>1.019716</v>
      </c>
      <c r="C21" s="60">
        <f>J21*100</f>
        <v>100</v>
      </c>
      <c r="D21" s="60"/>
      <c r="E21" s="60">
        <f>J21*100</f>
        <v>100</v>
      </c>
      <c r="F21" s="60"/>
      <c r="G21" s="61"/>
      <c r="H21" s="60">
        <f>J21*10</f>
        <v>10</v>
      </c>
      <c r="I21" s="60">
        <f>J21*14.503</f>
        <v>14.503</v>
      </c>
      <c r="J21" s="62">
        <v>1</v>
      </c>
      <c r="K21" s="63">
        <f>J21*1000000</f>
        <v>1000000</v>
      </c>
    </row>
    <row r="23" spans="2:10" ht="12.75">
      <c r="B23" s="37" t="s">
        <v>23</v>
      </c>
      <c r="C23" s="37"/>
      <c r="D23" s="37"/>
      <c r="E23" s="37"/>
      <c r="F23" s="37"/>
      <c r="G23" s="37"/>
      <c r="H23" s="37"/>
      <c r="I23" s="37"/>
      <c r="J23" s="37"/>
    </row>
    <row r="24" spans="2:10" ht="12.75">
      <c r="B24" s="37" t="s">
        <v>24</v>
      </c>
      <c r="C24" s="37"/>
      <c r="D24" s="37"/>
      <c r="E24" s="37"/>
      <c r="F24" s="37"/>
      <c r="G24" s="37"/>
      <c r="H24" s="37"/>
      <c r="I24" s="37"/>
      <c r="J24" s="37"/>
    </row>
  </sheetData>
  <sheetProtection selectLockedCells="1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lomax</dc:creator>
  <cp:keywords/>
  <dc:description/>
  <cp:lastModifiedBy>Phil Lomax</cp:lastModifiedBy>
  <cp:lastPrinted>2008-01-24T07:09:51Z</cp:lastPrinted>
  <dcterms:created xsi:type="dcterms:W3CDTF">2003-07-28T07:50:10Z</dcterms:created>
  <dcterms:modified xsi:type="dcterms:W3CDTF">2008-02-29T14:45:27Z</dcterms:modified>
  <cp:category/>
  <cp:version/>
  <cp:contentType/>
  <cp:contentStatus/>
</cp:coreProperties>
</file>